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МОЁ\Проект закона 2019\Документы и материалы\16. Расчеты и методики МБТ\3. Субсидии\9 Субсидия по доступн.среде\"/>
    </mc:Choice>
  </mc:AlternateContent>
  <bookViews>
    <workbookView xWindow="0" yWindow="0" windowWidth="28800" windowHeight="12135"/>
  </bookViews>
  <sheets>
    <sheet name="Лист1" sheetId="1" r:id="rId1"/>
  </sheets>
  <definedNames>
    <definedName name="_xlnm.Print_Titles" localSheetId="0">Лист1!$19:$20</definedName>
    <definedName name="_xlnm.Print_Area" localSheetId="0">Лист1!$A$1:$T$35</definedName>
  </definedNames>
  <calcPr calcId="152511"/>
</workbook>
</file>

<file path=xl/calcChain.xml><?xml version="1.0" encoding="utf-8"?>
<calcChain xmlns="http://schemas.openxmlformats.org/spreadsheetml/2006/main">
  <c r="R31" i="1" l="1"/>
  <c r="R30" i="1"/>
  <c r="R29" i="1"/>
  <c r="R28" i="1"/>
  <c r="R27" i="1"/>
  <c r="R26" i="1"/>
  <c r="R24" i="1"/>
  <c r="R23" i="1"/>
  <c r="P21" i="1" l="1"/>
  <c r="O21" i="1"/>
  <c r="R32" i="1" l="1"/>
  <c r="R33" i="1"/>
  <c r="S33" i="1" l="1"/>
  <c r="R35" i="1"/>
  <c r="R34" i="1"/>
  <c r="S32" i="1" l="1"/>
  <c r="S34" i="1" s="1"/>
  <c r="T34" i="1" s="1"/>
  <c r="T32" i="1" l="1"/>
  <c r="T33" i="1"/>
  <c r="T35" i="1" l="1"/>
  <c r="S35" i="1"/>
</calcChain>
</file>

<file path=xl/sharedStrings.xml><?xml version="1.0" encoding="utf-8"?>
<sst xmlns="http://schemas.openxmlformats.org/spreadsheetml/2006/main" count="65" uniqueCount="65">
  <si>
    <t>№</t>
  </si>
  <si>
    <t>Показатель бюджетной обеспеченности</t>
  </si>
  <si>
    <t>Соотношение долей муниципального и областного бюджета,%</t>
  </si>
  <si>
    <t>Соотношение долей муниципального и областного бюджета, тыс.руб.</t>
  </si>
  <si>
    <t>Поправочный коэффициент</t>
  </si>
  <si>
    <t>до выравнивания</t>
  </si>
  <si>
    <t>после  выравнивания</t>
  </si>
  <si>
    <t>Объем средств исходя из соотношения долей федерального, областного и муниципального бюджетов после применения поправочного коэффициента, тыс.руб.</t>
  </si>
  <si>
    <t>местный бюджет (10/15 %) от объема средств (федеральные + областные) в соответствии с уровнем софинансирования</t>
  </si>
  <si>
    <t>Контроль</t>
  </si>
  <si>
    <t>Асекеевский район</t>
  </si>
  <si>
    <t>Ясненский городской округ</t>
  </si>
  <si>
    <t>МАУ ДО «Центр детского творчества «Радуга»</t>
  </si>
  <si>
    <t>МБУ ДО Тоцкий Дом детского творчества</t>
  </si>
  <si>
    <t xml:space="preserve">Итого: </t>
  </si>
  <si>
    <t>Требуемое финансирование, тыс. рублей</t>
  </si>
  <si>
    <t>ЦСР 04 0 07 R0270</t>
  </si>
  <si>
    <t>ЦСР 04 2 07 81050</t>
  </si>
  <si>
    <t>Итого по 07 03:</t>
  </si>
  <si>
    <t xml:space="preserve">федеральный бюджет 75 % </t>
  </si>
  <si>
    <t>областной бюджет 25 %</t>
  </si>
  <si>
    <t>субсидия, %</t>
  </si>
  <si>
    <t>местный бюджет, %</t>
  </si>
  <si>
    <t>субсидия
гр.3*гр6</t>
  </si>
  <si>
    <t>местный бюджет
гр. 3* гр.7</t>
  </si>
  <si>
    <t>Потребность в финансовых средствах с учетом поправочного коэффициента, итого, тыс. рублей
гр 3 * гр 10</t>
  </si>
  <si>
    <t>Наименование муниципального образования</t>
  </si>
  <si>
    <t xml:space="preserve">г. Бугуруслан </t>
  </si>
  <si>
    <t xml:space="preserve">г. Медногорск </t>
  </si>
  <si>
    <t xml:space="preserve">г.Оренбург </t>
  </si>
  <si>
    <t xml:space="preserve">Сорочинский городской округ </t>
  </si>
  <si>
    <t xml:space="preserve">Адамовский район </t>
  </si>
  <si>
    <t xml:space="preserve">Курманаевский район </t>
  </si>
  <si>
    <t xml:space="preserve">Тоцкий район </t>
  </si>
  <si>
    <t xml:space="preserve">Объем средств на условиях софинансирования из федерального бюджета,  тыс. рублей
гр 14 + гр 15 + гр 16
</t>
  </si>
  <si>
    <t>Итого объем субсидии, тыс. рублей
гр.14 + гр 15</t>
  </si>
  <si>
    <t xml:space="preserve">Распределение субсидий бюджетам
муниципальных образований на реализацию мероприятий государственной программы Российской Федерации «Доступная среда» 
на 2011–2020 годы на 2019 год
</t>
  </si>
  <si>
    <t xml:space="preserve">Главный распорядитель средств областного бюджета </t>
  </si>
  <si>
    <t>Министерство образования Оренбургской области</t>
  </si>
  <si>
    <t>Раздел</t>
  </si>
  <si>
    <t>Образование</t>
  </si>
  <si>
    <t>Подраздел</t>
  </si>
  <si>
    <t xml:space="preserve">Государственная программа </t>
  </si>
  <si>
    <t>«Доступная среда»</t>
  </si>
  <si>
    <t xml:space="preserve">Подпрограмма </t>
  </si>
  <si>
    <t>«Обеспечение условий доступности приоритетных объектов и услуг для инвалидов и других маломобильных групп населения»</t>
  </si>
  <si>
    <t xml:space="preserve">Основное мероприятие </t>
  </si>
  <si>
    <t>«Приоритетный проект Оренбургской области «Создание универсальной безбарьерной среды для инклюзивного образования детей-инвалидов»»</t>
  </si>
  <si>
    <t>Наименование межбюджетного трансферта</t>
  </si>
  <si>
    <t xml:space="preserve">Субсидии бюджетам муниципальных образований на реализацию мероприятий государственной программы Российской Федерации «Доступная среда» на 2011–2020 годы </t>
  </si>
  <si>
    <t>Вид расходов</t>
  </si>
  <si>
    <t>Субсидии</t>
  </si>
  <si>
    <t>Документ, утверждающий методику распределения межбюджетного трансферта</t>
  </si>
  <si>
    <t>Единица измерения</t>
  </si>
  <si>
    <t xml:space="preserve">Расчет распределения субсидий между муниципальными образованиями Оренбургской области на 2019 год (таблица 9 приложения 16)
</t>
  </si>
  <si>
    <t>Проект постановления Правительства Оренбургской области «Об утверждении государственной программы "Об утверждении государственной программы Оренбургской области "Доступная среда"  (проект правил предоставления субсидий)</t>
  </si>
  <si>
    <t>Код БК</t>
  </si>
  <si>
    <t>04 0 00 00000</t>
  </si>
  <si>
    <t>04 1 00 00000</t>
  </si>
  <si>
    <t>04 1 П8 00000</t>
  </si>
  <si>
    <t>04 1 П8 R0270</t>
  </si>
  <si>
    <t>тыс. рублей</t>
  </si>
  <si>
    <t>07</t>
  </si>
  <si>
    <t>Дошкольное образование, дополнительное образование</t>
  </si>
  <si>
    <t>01, 03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</si>
</sst>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"/>
    <numFmt numFmtId="166" formatCode="0.0000000000000"/>
    <numFmt numFmtId="167" formatCode="#,##0.0"/>
  </numFmts>
  <fonts count="23" x14ac:knownFonts="1">
    <font>
      <sz val="11"/>
      <color theme="1"/>
      <name val="Calibri"/>
      <family val="2"/>
      <charset val="204"/>
      <scheme val="minor"/>
    </font>
    <font>
      <sz val="24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24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24"/>
      <color theme="1"/>
      <name val="Calibri"/>
      <family val="2"/>
      <charset val="204"/>
      <scheme val="minor"/>
    </font>
    <font>
      <sz val="20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sz val="20"/>
      <color theme="1"/>
      <name val="Calibri"/>
      <family val="2"/>
      <charset val="204"/>
      <scheme val="minor"/>
    </font>
    <font>
      <sz val="2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22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sz val="2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22"/>
      <name val="Calibri"/>
      <family val="2"/>
      <charset val="204"/>
      <scheme val="minor"/>
    </font>
    <font>
      <sz val="20"/>
      <name val="Calibri"/>
      <family val="2"/>
      <charset val="204"/>
      <scheme val="minor"/>
    </font>
    <font>
      <sz val="16"/>
      <name val="Calibri"/>
      <family val="2"/>
      <charset val="204"/>
      <scheme val="minor"/>
    </font>
    <font>
      <sz val="26"/>
      <color theme="1"/>
      <name val="Calibri"/>
      <family val="2"/>
      <charset val="204"/>
      <scheme val="minor"/>
    </font>
    <font>
      <sz val="28"/>
      <color theme="1"/>
      <name val="Calibri"/>
      <family val="2"/>
      <charset val="204"/>
      <scheme val="minor"/>
    </font>
    <font>
      <sz val="28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98">
    <xf numFmtId="0" fontId="0" fillId="0" borderId="0" xfId="0"/>
    <xf numFmtId="165" fontId="0" fillId="0" borderId="0" xfId="0" applyNumberFormat="1"/>
    <xf numFmtId="164" fontId="1" fillId="0" borderId="1" xfId="0" applyNumberFormat="1" applyFont="1" applyBorder="1" applyAlignment="1">
      <alignment horizontal="right" vertical="top"/>
    </xf>
    <xf numFmtId="0" fontId="6" fillId="0" borderId="0" xfId="0" applyFont="1"/>
    <xf numFmtId="166" fontId="0" fillId="0" borderId="0" xfId="0" applyNumberFormat="1"/>
    <xf numFmtId="164" fontId="6" fillId="0" borderId="0" xfId="0" applyNumberFormat="1" applyFont="1"/>
    <xf numFmtId="0" fontId="4" fillId="3" borderId="1" xfId="0" applyFont="1" applyFill="1" applyBorder="1" applyAlignment="1">
      <alignment horizontal="center" vertical="center" wrapText="1"/>
    </xf>
    <xf numFmtId="166" fontId="5" fillId="0" borderId="1" xfId="0" applyNumberFormat="1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7" fillId="0" borderId="3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right" vertical="top"/>
    </xf>
    <xf numFmtId="165" fontId="2" fillId="2" borderId="1" xfId="0" applyNumberFormat="1" applyFont="1" applyFill="1" applyBorder="1" applyAlignment="1">
      <alignment horizontal="right" vertical="top" wrapText="1"/>
    </xf>
    <xf numFmtId="164" fontId="2" fillId="0" borderId="1" xfId="0" applyNumberFormat="1" applyFont="1" applyFill="1" applyBorder="1" applyAlignment="1">
      <alignment horizontal="right" vertical="top"/>
    </xf>
    <xf numFmtId="0" fontId="8" fillId="0" borderId="0" xfId="0" applyFont="1"/>
    <xf numFmtId="0" fontId="9" fillId="0" borderId="0" xfId="0" applyFont="1"/>
    <xf numFmtId="0" fontId="10" fillId="0" borderId="0" xfId="0" applyFont="1"/>
    <xf numFmtId="0" fontId="0" fillId="0" borderId="0" xfId="0"/>
    <xf numFmtId="0" fontId="4" fillId="3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right" vertical="top"/>
    </xf>
    <xf numFmtId="0" fontId="0" fillId="0" borderId="0" xfId="0" applyFill="1"/>
    <xf numFmtId="0" fontId="10" fillId="0" borderId="0" xfId="0" applyFont="1" applyFill="1"/>
    <xf numFmtId="0" fontId="9" fillId="0" borderId="0" xfId="0" applyFont="1" applyFill="1"/>
    <xf numFmtId="0" fontId="8" fillId="0" borderId="0" xfId="0" applyFont="1" applyFill="1"/>
    <xf numFmtId="0" fontId="11" fillId="0" borderId="0" xfId="0" applyFont="1"/>
    <xf numFmtId="0" fontId="12" fillId="0" borderId="0" xfId="0" applyFont="1"/>
    <xf numFmtId="0" fontId="13" fillId="0" borderId="0" xfId="0" applyFont="1"/>
    <xf numFmtId="0" fontId="14" fillId="0" borderId="0" xfId="0" applyFont="1"/>
    <xf numFmtId="164" fontId="1" fillId="0" borderId="1" xfId="0" applyNumberFormat="1" applyFont="1" applyFill="1" applyBorder="1" applyAlignment="1">
      <alignment horizontal="center" vertical="top" wrapText="1"/>
    </xf>
    <xf numFmtId="167" fontId="1" fillId="0" borderId="1" xfId="0" applyNumberFormat="1" applyFont="1" applyFill="1" applyBorder="1" applyAlignment="1">
      <alignment horizontal="center" vertical="top" wrapText="1"/>
    </xf>
    <xf numFmtId="167" fontId="1" fillId="2" borderId="1" xfId="0" applyNumberFormat="1" applyFont="1" applyFill="1" applyBorder="1" applyAlignment="1">
      <alignment horizontal="center" vertical="top" wrapText="1"/>
    </xf>
    <xf numFmtId="167" fontId="2" fillId="2" borderId="1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/>
    </xf>
    <xf numFmtId="167" fontId="1" fillId="0" borderId="1" xfId="0" applyNumberFormat="1" applyFont="1" applyFill="1" applyBorder="1" applyAlignment="1">
      <alignment horizontal="center" vertical="top"/>
    </xf>
    <xf numFmtId="164" fontId="1" fillId="3" borderId="1" xfId="0" applyNumberFormat="1" applyFont="1" applyFill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top"/>
    </xf>
    <xf numFmtId="167" fontId="1" fillId="0" borderId="1" xfId="0" applyNumberFormat="1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top" wrapText="1"/>
    </xf>
    <xf numFmtId="164" fontId="2" fillId="3" borderId="1" xfId="0" applyNumberFormat="1" applyFont="1" applyFill="1" applyBorder="1" applyAlignment="1">
      <alignment horizontal="center" vertical="top"/>
    </xf>
    <xf numFmtId="164" fontId="2" fillId="0" borderId="1" xfId="0" applyNumberFormat="1" applyFont="1" applyBorder="1" applyAlignment="1">
      <alignment horizontal="center" vertical="top"/>
    </xf>
    <xf numFmtId="167" fontId="2" fillId="0" borderId="1" xfId="0" applyNumberFormat="1" applyFont="1" applyBorder="1" applyAlignment="1">
      <alignment horizontal="center" vertical="top"/>
    </xf>
    <xf numFmtId="164" fontId="2" fillId="0" borderId="1" xfId="0" applyNumberFormat="1" applyFont="1" applyBorder="1" applyAlignment="1">
      <alignment horizontal="center" vertical="top" wrapText="1"/>
    </xf>
    <xf numFmtId="167" fontId="2" fillId="0" borderId="1" xfId="0" applyNumberFormat="1" applyFont="1" applyFill="1" applyBorder="1" applyAlignment="1">
      <alignment horizontal="center" vertical="top"/>
    </xf>
    <xf numFmtId="0" fontId="4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167" fontId="3" fillId="0" borderId="1" xfId="0" applyNumberFormat="1" applyFont="1" applyFill="1" applyBorder="1" applyAlignment="1">
      <alignment horizontal="center" vertical="top" wrapText="1"/>
    </xf>
    <xf numFmtId="167" fontId="3" fillId="0" borderId="1" xfId="0" applyNumberFormat="1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 wrapText="1"/>
    </xf>
    <xf numFmtId="164" fontId="3" fillId="0" borderId="1" xfId="0" applyNumberFormat="1" applyFont="1" applyBorder="1" applyAlignment="1">
      <alignment horizontal="right" vertical="top"/>
    </xf>
    <xf numFmtId="0" fontId="5" fillId="0" borderId="1" xfId="0" applyFont="1" applyBorder="1" applyAlignment="1">
      <alignment horizontal="center" vertical="top" wrapText="1"/>
    </xf>
    <xf numFmtId="0" fontId="16" fillId="0" borderId="0" xfId="0" applyFont="1"/>
    <xf numFmtId="0" fontId="17" fillId="0" borderId="0" xfId="0" applyFont="1"/>
    <xf numFmtId="0" fontId="18" fillId="0" borderId="0" xfId="0" applyFont="1"/>
    <xf numFmtId="164" fontId="19" fillId="0" borderId="0" xfId="0" applyNumberFormat="1" applyFont="1"/>
    <xf numFmtId="0" fontId="20" fillId="0" borderId="0" xfId="0" applyFont="1"/>
    <xf numFmtId="166" fontId="20" fillId="0" borderId="0" xfId="0" applyNumberFormat="1" applyFont="1"/>
    <xf numFmtId="0" fontId="15" fillId="0" borderId="0" xfId="0" applyFont="1"/>
    <xf numFmtId="0" fontId="21" fillId="0" borderId="0" xfId="0" applyFont="1"/>
    <xf numFmtId="0" fontId="15" fillId="0" borderId="0" xfId="0" applyFont="1" applyAlignment="1">
      <alignment wrapText="1"/>
    </xf>
    <xf numFmtId="0" fontId="15" fillId="0" borderId="0" xfId="0" applyFont="1" applyAlignment="1"/>
    <xf numFmtId="0" fontId="22" fillId="0" borderId="1" xfId="0" applyFont="1" applyBorder="1" applyAlignment="1">
      <alignment horizontal="center" wrapText="1"/>
    </xf>
    <xf numFmtId="0" fontId="22" fillId="0" borderId="0" xfId="0" applyFont="1" applyAlignment="1">
      <alignment wrapText="1"/>
    </xf>
    <xf numFmtId="0" fontId="21" fillId="0" borderId="1" xfId="0" applyFont="1" applyBorder="1" applyAlignment="1">
      <alignment wrapText="1"/>
    </xf>
    <xf numFmtId="0" fontId="15" fillId="0" borderId="0" xfId="0" applyFont="1" applyBorder="1" applyAlignment="1">
      <alignment wrapText="1"/>
    </xf>
    <xf numFmtId="0" fontId="15" fillId="0" borderId="0" xfId="0" applyFont="1" applyBorder="1"/>
    <xf numFmtId="166" fontId="15" fillId="0" borderId="0" xfId="0" applyNumberFormat="1" applyFont="1"/>
    <xf numFmtId="0" fontId="15" fillId="0" borderId="1" xfId="0" applyFont="1" applyBorder="1" applyAlignment="1">
      <alignment horizontal="center" wrapText="1"/>
    </xf>
    <xf numFmtId="49" fontId="22" fillId="0" borderId="1" xfId="0" applyNumberFormat="1" applyFont="1" applyBorder="1" applyAlignment="1">
      <alignment horizontal="center" wrapText="1"/>
    </xf>
    <xf numFmtId="0" fontId="15" fillId="0" borderId="5" xfId="0" applyFont="1" applyBorder="1" applyAlignment="1">
      <alignment wrapText="1"/>
    </xf>
    <xf numFmtId="0" fontId="4" fillId="3" borderId="2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166" fontId="5" fillId="0" borderId="1" xfId="0" applyNumberFormat="1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wrapText="1"/>
    </xf>
    <xf numFmtId="0" fontId="15" fillId="0" borderId="0" xfId="0" applyFont="1" applyAlignment="1"/>
    <xf numFmtId="0" fontId="22" fillId="0" borderId="6" xfId="0" applyFont="1" applyBorder="1" applyAlignment="1">
      <alignment wrapText="1"/>
    </xf>
    <xf numFmtId="0" fontId="21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9"/>
  <sheetViews>
    <sheetView tabSelected="1" view="pageBreakPreview" topLeftCell="I7" zoomScaleNormal="100" zoomScaleSheetLayoutView="100" workbookViewId="0">
      <selection activeCell="O8" sqref="O8"/>
    </sheetView>
  </sheetViews>
  <sheetFormatPr defaultRowHeight="28.5" x14ac:dyDescent="0.45"/>
  <cols>
    <col min="1" max="1" width="7.140625" customWidth="1"/>
    <col min="2" max="2" width="76" customWidth="1"/>
    <col min="3" max="3" width="30.7109375" customWidth="1"/>
    <col min="4" max="5" width="23.85546875" customWidth="1"/>
    <col min="6" max="7" width="19.28515625" customWidth="1"/>
    <col min="8" max="8" width="24.140625" bestFit="1" customWidth="1"/>
    <col min="9" max="9" width="27.7109375" bestFit="1" customWidth="1"/>
    <col min="10" max="10" width="24.140625" style="4" customWidth="1"/>
    <col min="11" max="11" width="17.28515625" hidden="1" customWidth="1"/>
    <col min="12" max="14" width="37" style="25" customWidth="1"/>
    <col min="15" max="15" width="28.42578125" customWidth="1"/>
    <col min="16" max="16" width="23" customWidth="1"/>
    <col min="17" max="17" width="40.28515625" customWidth="1"/>
    <col min="18" max="18" width="21" hidden="1" customWidth="1"/>
    <col min="19" max="19" width="25.28515625" hidden="1" customWidth="1"/>
    <col min="20" max="20" width="18.42578125" hidden="1" customWidth="1"/>
    <col min="21" max="21" width="20.5703125" customWidth="1"/>
    <col min="22" max="22" width="32.42578125" customWidth="1"/>
    <col min="23" max="23" width="53.85546875" style="24" customWidth="1"/>
    <col min="24" max="24" width="9.5703125" customWidth="1"/>
    <col min="25" max="25" width="9.140625" style="23" customWidth="1"/>
    <col min="31" max="31" width="28.42578125" style="23" customWidth="1"/>
  </cols>
  <sheetData>
    <row r="1" spans="1:31" s="25" customFormat="1" x14ac:dyDescent="0.45">
      <c r="J1" s="4"/>
      <c r="W1" s="24"/>
      <c r="Y1" s="23"/>
      <c r="AE1" s="23"/>
    </row>
    <row r="2" spans="1:31" s="25" customFormat="1" ht="78" customHeight="1" x14ac:dyDescent="0.55000000000000004">
      <c r="B2" s="71"/>
      <c r="C2" s="94" t="s">
        <v>54</v>
      </c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72"/>
      <c r="P2" s="72"/>
      <c r="Q2" s="72"/>
      <c r="W2" s="24"/>
      <c r="Y2" s="23"/>
      <c r="AE2" s="23"/>
    </row>
    <row r="3" spans="1:31" s="25" customFormat="1" ht="53.25" customHeight="1" x14ac:dyDescent="0.55000000000000004">
      <c r="B3" s="71"/>
      <c r="C3" s="73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2"/>
      <c r="P3" s="72"/>
      <c r="Q3" s="75" t="s">
        <v>56</v>
      </c>
      <c r="W3" s="24"/>
      <c r="Y3" s="23"/>
      <c r="AE3" s="23"/>
    </row>
    <row r="4" spans="1:31" s="25" customFormat="1" ht="71.25" x14ac:dyDescent="0.55000000000000004">
      <c r="B4" s="76" t="s">
        <v>37</v>
      </c>
      <c r="C4" s="96" t="s">
        <v>38</v>
      </c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72"/>
      <c r="P4" s="72"/>
      <c r="Q4" s="75">
        <v>871</v>
      </c>
      <c r="W4" s="24"/>
      <c r="Y4" s="23"/>
      <c r="AE4" s="23"/>
    </row>
    <row r="5" spans="1:31" s="25" customFormat="1" ht="36" x14ac:dyDescent="0.55000000000000004">
      <c r="B5" s="76" t="s">
        <v>39</v>
      </c>
      <c r="C5" s="96" t="s">
        <v>40</v>
      </c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72"/>
      <c r="P5" s="72"/>
      <c r="Q5" s="82" t="s">
        <v>62</v>
      </c>
      <c r="W5" s="24"/>
      <c r="Y5" s="23"/>
      <c r="AE5" s="23"/>
    </row>
    <row r="6" spans="1:31" s="25" customFormat="1" ht="36" x14ac:dyDescent="0.55000000000000004">
      <c r="B6" s="76" t="s">
        <v>41</v>
      </c>
      <c r="C6" s="96" t="s">
        <v>63</v>
      </c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72"/>
      <c r="P6" s="72"/>
      <c r="Q6" s="75" t="s">
        <v>64</v>
      </c>
      <c r="W6" s="24"/>
      <c r="Y6" s="23"/>
      <c r="AE6" s="23"/>
    </row>
    <row r="7" spans="1:31" s="25" customFormat="1" ht="36" x14ac:dyDescent="0.55000000000000004">
      <c r="B7" s="76" t="s">
        <v>42</v>
      </c>
      <c r="C7" s="96" t="s">
        <v>43</v>
      </c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72"/>
      <c r="P7" s="72"/>
      <c r="Q7" s="75" t="s">
        <v>57</v>
      </c>
      <c r="W7" s="24"/>
      <c r="Y7" s="23"/>
      <c r="AE7" s="23"/>
    </row>
    <row r="8" spans="1:31" s="25" customFormat="1" ht="36" x14ac:dyDescent="0.55000000000000004">
      <c r="B8" s="76" t="s">
        <v>44</v>
      </c>
      <c r="C8" s="96" t="s">
        <v>45</v>
      </c>
      <c r="D8" s="97"/>
      <c r="E8" s="97"/>
      <c r="F8" s="97"/>
      <c r="G8" s="97"/>
      <c r="H8" s="97"/>
      <c r="I8" s="97"/>
      <c r="J8" s="97"/>
      <c r="K8" s="97"/>
      <c r="L8" s="97"/>
      <c r="M8" s="97"/>
      <c r="N8" s="97"/>
      <c r="O8" s="72"/>
      <c r="P8" s="72"/>
      <c r="Q8" s="75" t="s">
        <v>58</v>
      </c>
      <c r="W8" s="24"/>
      <c r="Y8" s="23"/>
      <c r="AE8" s="23"/>
    </row>
    <row r="9" spans="1:31" s="25" customFormat="1" ht="36" x14ac:dyDescent="0.55000000000000004">
      <c r="B9" s="76" t="s">
        <v>46</v>
      </c>
      <c r="C9" s="96" t="s">
        <v>47</v>
      </c>
      <c r="D9" s="97"/>
      <c r="E9" s="97"/>
      <c r="F9" s="97"/>
      <c r="G9" s="97"/>
      <c r="H9" s="97"/>
      <c r="I9" s="97"/>
      <c r="J9" s="97"/>
      <c r="K9" s="97"/>
      <c r="L9" s="97"/>
      <c r="M9" s="97"/>
      <c r="N9" s="97"/>
      <c r="O9" s="72"/>
      <c r="P9" s="72"/>
      <c r="Q9" s="75" t="s">
        <v>59</v>
      </c>
      <c r="W9" s="24"/>
      <c r="Y9" s="23"/>
      <c r="AE9" s="23"/>
    </row>
    <row r="10" spans="1:31" s="25" customFormat="1" ht="71.25" x14ac:dyDescent="0.55000000000000004">
      <c r="B10" s="76" t="s">
        <v>48</v>
      </c>
      <c r="C10" s="96" t="s">
        <v>49</v>
      </c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72"/>
      <c r="P10" s="72"/>
      <c r="Q10" s="75" t="s">
        <v>60</v>
      </c>
      <c r="W10" s="24"/>
      <c r="Y10" s="23"/>
      <c r="AE10" s="23"/>
    </row>
    <row r="11" spans="1:31" s="25" customFormat="1" ht="36" x14ac:dyDescent="0.55000000000000004">
      <c r="B11" s="76" t="s">
        <v>50</v>
      </c>
      <c r="C11" s="96" t="s">
        <v>51</v>
      </c>
      <c r="D11" s="97"/>
      <c r="E11" s="97"/>
      <c r="F11" s="97"/>
      <c r="G11" s="97"/>
      <c r="H11" s="97"/>
      <c r="I11" s="97"/>
      <c r="J11" s="97"/>
      <c r="K11" s="97"/>
      <c r="L11" s="97"/>
      <c r="M11" s="97"/>
      <c r="N11" s="97"/>
      <c r="O11" s="72"/>
      <c r="P11" s="72"/>
      <c r="Q11" s="75">
        <v>520</v>
      </c>
      <c r="W11" s="24"/>
      <c r="Y11" s="23"/>
      <c r="AE11" s="23"/>
    </row>
    <row r="12" spans="1:31" s="25" customFormat="1" ht="106.5" x14ac:dyDescent="0.55000000000000004">
      <c r="B12" s="76" t="s">
        <v>52</v>
      </c>
      <c r="C12" s="96" t="s">
        <v>55</v>
      </c>
      <c r="D12" s="97"/>
      <c r="E12" s="97"/>
      <c r="F12" s="97"/>
      <c r="G12" s="97"/>
      <c r="H12" s="97"/>
      <c r="I12" s="97"/>
      <c r="J12" s="97"/>
      <c r="K12" s="97"/>
      <c r="L12" s="97"/>
      <c r="M12" s="97"/>
      <c r="N12" s="97"/>
      <c r="O12" s="72"/>
      <c r="P12" s="72"/>
      <c r="Q12" s="77"/>
      <c r="W12" s="24"/>
      <c r="Y12" s="23"/>
      <c r="AE12" s="23"/>
    </row>
    <row r="13" spans="1:31" s="25" customFormat="1" ht="36" x14ac:dyDescent="0.55000000000000004">
      <c r="B13" s="76" t="s">
        <v>53</v>
      </c>
      <c r="C13" s="78"/>
      <c r="D13" s="79"/>
      <c r="E13" s="71"/>
      <c r="F13" s="71"/>
      <c r="G13" s="71"/>
      <c r="H13" s="71"/>
      <c r="I13" s="71"/>
      <c r="J13" s="80"/>
      <c r="K13" s="71"/>
      <c r="L13" s="71"/>
      <c r="M13" s="71"/>
      <c r="N13" s="71"/>
      <c r="O13" s="72"/>
      <c r="P13" s="72"/>
      <c r="Q13" s="81" t="s">
        <v>61</v>
      </c>
      <c r="W13" s="24"/>
      <c r="Y13" s="23"/>
      <c r="AE13" s="23"/>
    </row>
    <row r="14" spans="1:31" s="25" customFormat="1" ht="33.75" x14ac:dyDescent="0.5">
      <c r="B14" s="69"/>
      <c r="C14" s="69"/>
      <c r="D14" s="69"/>
      <c r="E14" s="69"/>
      <c r="F14" s="69"/>
      <c r="G14" s="69"/>
      <c r="H14" s="69"/>
      <c r="I14" s="69"/>
      <c r="J14" s="70"/>
      <c r="K14" s="69"/>
      <c r="L14" s="69"/>
      <c r="M14" s="69"/>
      <c r="N14" s="69"/>
      <c r="O14" s="69"/>
      <c r="P14" s="69"/>
      <c r="Q14" s="69"/>
      <c r="W14" s="24"/>
      <c r="Y14" s="23"/>
      <c r="AE14" s="23"/>
    </row>
    <row r="15" spans="1:31" s="25" customFormat="1" x14ac:dyDescent="0.45">
      <c r="J15" s="4"/>
      <c r="W15" s="24"/>
      <c r="Y15" s="23"/>
      <c r="AE15" s="23"/>
    </row>
    <row r="16" spans="1:31" ht="99.75" customHeight="1" x14ac:dyDescent="0.45">
      <c r="A16" s="86" t="s">
        <v>36</v>
      </c>
      <c r="B16" s="86"/>
      <c r="C16" s="86"/>
      <c r="D16" s="86"/>
      <c r="E16" s="86"/>
      <c r="F16" s="86"/>
      <c r="G16" s="86"/>
      <c r="H16" s="86"/>
      <c r="I16" s="86"/>
      <c r="J16" s="86"/>
      <c r="K16" s="86"/>
      <c r="L16" s="86"/>
      <c r="M16" s="86"/>
      <c r="N16" s="86"/>
      <c r="O16" s="86"/>
      <c r="P16" s="86"/>
      <c r="Q16" s="86"/>
      <c r="R16" s="86"/>
      <c r="S16" s="86"/>
      <c r="T16" s="86"/>
    </row>
    <row r="19" spans="1:31" ht="108.75" customHeight="1" x14ac:dyDescent="0.45">
      <c r="A19" s="89" t="s">
        <v>0</v>
      </c>
      <c r="B19" s="87" t="s">
        <v>26</v>
      </c>
      <c r="C19" s="91" t="s">
        <v>15</v>
      </c>
      <c r="D19" s="87" t="s">
        <v>1</v>
      </c>
      <c r="E19" s="87"/>
      <c r="F19" s="87" t="s">
        <v>2</v>
      </c>
      <c r="G19" s="87"/>
      <c r="H19" s="87" t="s">
        <v>3</v>
      </c>
      <c r="I19" s="87"/>
      <c r="J19" s="88" t="s">
        <v>4</v>
      </c>
      <c r="K19" s="93"/>
      <c r="L19" s="84" t="s">
        <v>25</v>
      </c>
      <c r="M19" s="84" t="s">
        <v>34</v>
      </c>
      <c r="N19" s="84" t="s">
        <v>35</v>
      </c>
      <c r="O19" s="90" t="s">
        <v>7</v>
      </c>
      <c r="P19" s="90"/>
      <c r="Q19" s="90"/>
      <c r="R19" s="90" t="s">
        <v>16</v>
      </c>
      <c r="S19" s="90" t="s">
        <v>17</v>
      </c>
      <c r="T19" s="90" t="s">
        <v>9</v>
      </c>
    </row>
    <row r="20" spans="1:31" ht="219.75" customHeight="1" x14ac:dyDescent="0.45">
      <c r="A20" s="89"/>
      <c r="B20" s="87"/>
      <c r="C20" s="92"/>
      <c r="D20" s="9" t="s">
        <v>5</v>
      </c>
      <c r="E20" s="9" t="s">
        <v>6</v>
      </c>
      <c r="F20" s="6" t="s">
        <v>21</v>
      </c>
      <c r="G20" s="6" t="s">
        <v>22</v>
      </c>
      <c r="H20" s="6" t="s">
        <v>23</v>
      </c>
      <c r="I20" s="6" t="s">
        <v>24</v>
      </c>
      <c r="J20" s="88"/>
      <c r="K20" s="93"/>
      <c r="L20" s="85"/>
      <c r="M20" s="85"/>
      <c r="N20" s="85"/>
      <c r="O20" s="10" t="s">
        <v>19</v>
      </c>
      <c r="P20" s="10" t="s">
        <v>20</v>
      </c>
      <c r="Q20" s="10" t="s">
        <v>8</v>
      </c>
      <c r="R20" s="90"/>
      <c r="S20" s="90"/>
      <c r="T20" s="90"/>
    </row>
    <row r="21" spans="1:31" ht="43.5" hidden="1" customHeight="1" x14ac:dyDescent="0.45">
      <c r="A21" s="8"/>
      <c r="B21" s="6"/>
      <c r="C21" s="15"/>
      <c r="D21" s="9"/>
      <c r="E21" s="9"/>
      <c r="F21" s="6"/>
      <c r="G21" s="6"/>
      <c r="H21" s="6"/>
      <c r="I21" s="6"/>
      <c r="J21" s="7"/>
      <c r="K21" s="16"/>
      <c r="L21" s="85"/>
      <c r="M21" s="85"/>
      <c r="N21" s="85"/>
      <c r="O21" s="10">
        <f>ROUND((1893.375/11),3)</f>
        <v>172.125</v>
      </c>
      <c r="P21" s="10">
        <f>ROUND((631.125/11),3)</f>
        <v>57.375</v>
      </c>
      <c r="Q21" s="10"/>
      <c r="R21" s="17"/>
      <c r="S21" s="17"/>
      <c r="T21" s="17"/>
    </row>
    <row r="22" spans="1:31" s="25" customFormat="1" ht="43.5" customHeight="1" x14ac:dyDescent="0.45">
      <c r="A22" s="26">
        <v>1</v>
      </c>
      <c r="B22" s="26">
        <v>2</v>
      </c>
      <c r="C22" s="26">
        <v>3</v>
      </c>
      <c r="D22" s="26">
        <v>4</v>
      </c>
      <c r="E22" s="26">
        <v>5</v>
      </c>
      <c r="F22" s="26">
        <v>6</v>
      </c>
      <c r="G22" s="26">
        <v>7</v>
      </c>
      <c r="H22" s="26">
        <v>8</v>
      </c>
      <c r="I22" s="26">
        <v>9</v>
      </c>
      <c r="J22" s="26">
        <v>10</v>
      </c>
      <c r="K22" s="26"/>
      <c r="L22" s="26">
        <v>11</v>
      </c>
      <c r="M22" s="29">
        <v>12</v>
      </c>
      <c r="N22" s="57">
        <v>13</v>
      </c>
      <c r="O22" s="26">
        <v>14</v>
      </c>
      <c r="P22" s="26">
        <v>15</v>
      </c>
      <c r="Q22" s="26">
        <v>16</v>
      </c>
      <c r="R22" s="28"/>
      <c r="S22" s="28"/>
      <c r="T22" s="28"/>
      <c r="W22" s="24"/>
      <c r="Y22" s="23"/>
      <c r="AE22" s="23"/>
    </row>
    <row r="23" spans="1:31" s="65" customFormat="1" ht="43.5" customHeight="1" x14ac:dyDescent="0.45">
      <c r="A23" s="58">
        <v>1</v>
      </c>
      <c r="B23" s="59" t="s">
        <v>27</v>
      </c>
      <c r="C23" s="60">
        <v>1422.8</v>
      </c>
      <c r="D23" s="45">
        <v>0.73519999999999996</v>
      </c>
      <c r="E23" s="45">
        <v>1.5437000000000001</v>
      </c>
      <c r="F23" s="44">
        <v>90</v>
      </c>
      <c r="G23" s="44">
        <v>10</v>
      </c>
      <c r="H23" s="61">
        <v>1280.5</v>
      </c>
      <c r="I23" s="61">
        <v>142.30000000000001</v>
      </c>
      <c r="J23" s="44">
        <v>1</v>
      </c>
      <c r="K23" s="44">
        <v>1229.5</v>
      </c>
      <c r="L23" s="60">
        <v>1422.8</v>
      </c>
      <c r="M23" s="44">
        <v>311.7</v>
      </c>
      <c r="N23" s="44">
        <v>280.5</v>
      </c>
      <c r="O23" s="62">
        <v>210.4</v>
      </c>
      <c r="P23" s="62">
        <v>70.099999999999994</v>
      </c>
      <c r="Q23" s="63">
        <v>31.2</v>
      </c>
      <c r="R23" s="61" t="e">
        <f>#REF!</f>
        <v>#REF!</v>
      </c>
      <c r="S23" s="64"/>
      <c r="T23" s="64"/>
      <c r="U23" s="68"/>
      <c r="W23" s="66"/>
      <c r="Y23" s="67"/>
      <c r="AE23" s="67"/>
    </row>
    <row r="24" spans="1:31" s="65" customFormat="1" ht="43.5" customHeight="1" x14ac:dyDescent="0.45">
      <c r="A24" s="58">
        <v>2</v>
      </c>
      <c r="B24" s="59" t="s">
        <v>28</v>
      </c>
      <c r="C24" s="60">
        <v>1422.8</v>
      </c>
      <c r="D24" s="44">
        <v>0.4753</v>
      </c>
      <c r="E24" s="45">
        <v>1.5141</v>
      </c>
      <c r="F24" s="44">
        <v>90</v>
      </c>
      <c r="G24" s="44">
        <v>10</v>
      </c>
      <c r="H24" s="61">
        <v>1280.5</v>
      </c>
      <c r="I24" s="61">
        <v>142.30000000000001</v>
      </c>
      <c r="J24" s="44">
        <v>1</v>
      </c>
      <c r="K24" s="44">
        <v>1229.5</v>
      </c>
      <c r="L24" s="60">
        <v>1422.8</v>
      </c>
      <c r="M24" s="44">
        <v>311.7</v>
      </c>
      <c r="N24" s="44">
        <v>280.5</v>
      </c>
      <c r="O24" s="62">
        <v>210.4</v>
      </c>
      <c r="P24" s="62">
        <v>70.099999999999994</v>
      </c>
      <c r="Q24" s="63">
        <v>31.2</v>
      </c>
      <c r="R24" s="61" t="e">
        <f>#REF!</f>
        <v>#REF!</v>
      </c>
      <c r="S24" s="64"/>
      <c r="T24" s="64"/>
      <c r="U24" s="68"/>
      <c r="W24" s="66"/>
      <c r="Y24" s="67"/>
      <c r="AE24" s="67"/>
    </row>
    <row r="25" spans="1:31" s="65" customFormat="1" ht="43.5" customHeight="1" x14ac:dyDescent="0.45">
      <c r="A25" s="58">
        <v>3</v>
      </c>
      <c r="B25" s="59" t="s">
        <v>29</v>
      </c>
      <c r="C25" s="60">
        <v>1506.4705882352941</v>
      </c>
      <c r="D25" s="44">
        <v>2.3694000000000002</v>
      </c>
      <c r="E25" s="45">
        <v>2.2132000000000001</v>
      </c>
      <c r="F25" s="44">
        <v>85</v>
      </c>
      <c r="G25" s="44">
        <v>15</v>
      </c>
      <c r="H25" s="61">
        <v>1280.5</v>
      </c>
      <c r="I25" s="61">
        <v>226</v>
      </c>
      <c r="J25" s="44">
        <v>1</v>
      </c>
      <c r="K25" s="44">
        <v>1229.5</v>
      </c>
      <c r="L25" s="60">
        <v>1506.4705882352941</v>
      </c>
      <c r="M25" s="44">
        <v>330</v>
      </c>
      <c r="N25" s="44">
        <v>280.5</v>
      </c>
      <c r="O25" s="62">
        <v>210.4</v>
      </c>
      <c r="P25" s="62">
        <v>70.099999999999994</v>
      </c>
      <c r="Q25" s="63">
        <v>49.5</v>
      </c>
      <c r="R25" s="61"/>
      <c r="S25" s="64"/>
      <c r="T25" s="64"/>
      <c r="U25" s="68"/>
      <c r="W25" s="66"/>
      <c r="Y25" s="67"/>
      <c r="AE25" s="67"/>
    </row>
    <row r="26" spans="1:31" s="65" customFormat="1" ht="43.5" customHeight="1" x14ac:dyDescent="0.45">
      <c r="A26" s="58">
        <v>4</v>
      </c>
      <c r="B26" s="59" t="s">
        <v>30</v>
      </c>
      <c r="C26" s="60">
        <v>1422.7777777777778</v>
      </c>
      <c r="D26" s="44">
        <v>0.75</v>
      </c>
      <c r="E26" s="45">
        <v>1.5456000000000001</v>
      </c>
      <c r="F26" s="44">
        <v>90</v>
      </c>
      <c r="G26" s="44">
        <v>10</v>
      </c>
      <c r="H26" s="61">
        <v>1280.5</v>
      </c>
      <c r="I26" s="61">
        <v>142.30000000000001</v>
      </c>
      <c r="J26" s="44">
        <v>1</v>
      </c>
      <c r="K26" s="44">
        <v>1229.5</v>
      </c>
      <c r="L26" s="60">
        <v>1422.7777777777778</v>
      </c>
      <c r="M26" s="44">
        <v>311.7</v>
      </c>
      <c r="N26" s="44">
        <v>280.5</v>
      </c>
      <c r="O26" s="62">
        <v>210.4</v>
      </c>
      <c r="P26" s="62">
        <v>70.099999999999994</v>
      </c>
      <c r="Q26" s="63">
        <v>31.2</v>
      </c>
      <c r="R26" s="61" t="e">
        <f>#REF!</f>
        <v>#REF!</v>
      </c>
      <c r="S26" s="64"/>
      <c r="T26" s="64"/>
      <c r="U26" s="68"/>
      <c r="W26" s="66"/>
      <c r="Y26" s="67"/>
      <c r="AE26" s="67"/>
    </row>
    <row r="27" spans="1:31" s="65" customFormat="1" ht="43.5" customHeight="1" x14ac:dyDescent="0.45">
      <c r="A27" s="58">
        <v>5</v>
      </c>
      <c r="B27" s="59" t="s">
        <v>11</v>
      </c>
      <c r="C27" s="60">
        <v>1422.7777777777778</v>
      </c>
      <c r="D27" s="44">
        <v>0.53029999999999999</v>
      </c>
      <c r="E27" s="45">
        <v>1.5179</v>
      </c>
      <c r="F27" s="44">
        <v>90</v>
      </c>
      <c r="G27" s="44">
        <v>10</v>
      </c>
      <c r="H27" s="61">
        <v>1280.5</v>
      </c>
      <c r="I27" s="61">
        <v>142.30000000000001</v>
      </c>
      <c r="J27" s="44">
        <v>1</v>
      </c>
      <c r="K27" s="44">
        <v>1229.5</v>
      </c>
      <c r="L27" s="60">
        <v>1422.7777777777778</v>
      </c>
      <c r="M27" s="44">
        <v>311.7</v>
      </c>
      <c r="N27" s="44">
        <v>280.5</v>
      </c>
      <c r="O27" s="62">
        <v>210.4</v>
      </c>
      <c r="P27" s="62">
        <v>70.099999999999994</v>
      </c>
      <c r="Q27" s="63">
        <v>31.2</v>
      </c>
      <c r="R27" s="61" t="e">
        <f>#REF!</f>
        <v>#REF!</v>
      </c>
      <c r="S27" s="64"/>
      <c r="T27" s="64"/>
      <c r="U27" s="68"/>
      <c r="W27" s="66"/>
      <c r="Y27" s="67"/>
      <c r="AE27" s="67"/>
    </row>
    <row r="28" spans="1:31" s="65" customFormat="1" ht="43.5" customHeight="1" x14ac:dyDescent="0.45">
      <c r="A28" s="58">
        <v>6</v>
      </c>
      <c r="B28" s="59" t="s">
        <v>31</v>
      </c>
      <c r="C28" s="60">
        <v>1422.7777777777778</v>
      </c>
      <c r="D28" s="44">
        <v>0.20730000000000001</v>
      </c>
      <c r="E28" s="45">
        <v>1.5141</v>
      </c>
      <c r="F28" s="44">
        <v>90</v>
      </c>
      <c r="G28" s="44">
        <v>10</v>
      </c>
      <c r="H28" s="61">
        <v>1280.5</v>
      </c>
      <c r="I28" s="61">
        <v>142.30000000000001</v>
      </c>
      <c r="J28" s="44">
        <v>1</v>
      </c>
      <c r="K28" s="44">
        <v>1229.5</v>
      </c>
      <c r="L28" s="60">
        <v>1422.7777777777778</v>
      </c>
      <c r="M28" s="44">
        <v>311.7</v>
      </c>
      <c r="N28" s="44">
        <v>280.5</v>
      </c>
      <c r="O28" s="62">
        <v>210.4</v>
      </c>
      <c r="P28" s="62">
        <v>70.099999999999994</v>
      </c>
      <c r="Q28" s="63">
        <v>31.2</v>
      </c>
      <c r="R28" s="61" t="e">
        <f>#REF!</f>
        <v>#REF!</v>
      </c>
      <c r="S28" s="64"/>
      <c r="T28" s="64"/>
      <c r="U28" s="68"/>
      <c r="W28" s="66"/>
      <c r="Y28" s="67"/>
      <c r="AE28" s="67"/>
    </row>
    <row r="29" spans="1:31" s="65" customFormat="1" ht="43.5" customHeight="1" x14ac:dyDescent="0.45">
      <c r="A29" s="58">
        <v>7</v>
      </c>
      <c r="B29" s="59" t="s">
        <v>10</v>
      </c>
      <c r="C29" s="60">
        <v>1422.7777777777778</v>
      </c>
      <c r="D29" s="45">
        <v>0.26879999999999998</v>
      </c>
      <c r="E29" s="45">
        <v>1.5141</v>
      </c>
      <c r="F29" s="44">
        <v>90</v>
      </c>
      <c r="G29" s="44">
        <v>10</v>
      </c>
      <c r="H29" s="61">
        <v>1280.5</v>
      </c>
      <c r="I29" s="61">
        <v>142.30000000000001</v>
      </c>
      <c r="J29" s="44">
        <v>1</v>
      </c>
      <c r="K29" s="44">
        <v>1229.5</v>
      </c>
      <c r="L29" s="60">
        <v>1422.7777777777778</v>
      </c>
      <c r="M29" s="44">
        <v>311.7</v>
      </c>
      <c r="N29" s="44">
        <v>280.5</v>
      </c>
      <c r="O29" s="62">
        <v>210.4</v>
      </c>
      <c r="P29" s="62">
        <v>70.099999999999994</v>
      </c>
      <c r="Q29" s="63">
        <v>31.2</v>
      </c>
      <c r="R29" s="61" t="e">
        <f>#REF!</f>
        <v>#REF!</v>
      </c>
      <c r="S29" s="64"/>
      <c r="T29" s="64"/>
      <c r="U29" s="68"/>
      <c r="W29" s="66"/>
      <c r="Y29" s="67"/>
      <c r="AE29" s="67"/>
    </row>
    <row r="30" spans="1:31" s="65" customFormat="1" ht="49.5" customHeight="1" x14ac:dyDescent="0.45">
      <c r="A30" s="58">
        <v>8</v>
      </c>
      <c r="B30" s="59" t="s">
        <v>32</v>
      </c>
      <c r="C30" s="60">
        <v>1422.7777777777778</v>
      </c>
      <c r="D30" s="45">
        <v>0.3251</v>
      </c>
      <c r="E30" s="45">
        <v>1.5141</v>
      </c>
      <c r="F30" s="44">
        <v>90</v>
      </c>
      <c r="G30" s="44">
        <v>10</v>
      </c>
      <c r="H30" s="61">
        <v>1280.5</v>
      </c>
      <c r="I30" s="61">
        <v>142.30000000000001</v>
      </c>
      <c r="J30" s="44">
        <v>1</v>
      </c>
      <c r="K30" s="44">
        <v>1229.5</v>
      </c>
      <c r="L30" s="60">
        <v>1422.7777777777778</v>
      </c>
      <c r="M30" s="44">
        <v>311.7</v>
      </c>
      <c r="N30" s="44">
        <v>280.5</v>
      </c>
      <c r="O30" s="62">
        <v>210.4</v>
      </c>
      <c r="P30" s="62">
        <v>70.099999999999994</v>
      </c>
      <c r="Q30" s="63">
        <v>31.2</v>
      </c>
      <c r="R30" s="61" t="e">
        <f>#REF!</f>
        <v>#REF!</v>
      </c>
      <c r="S30" s="64"/>
      <c r="T30" s="64"/>
      <c r="U30" s="68"/>
      <c r="W30" s="66"/>
      <c r="Y30" s="67"/>
      <c r="AE30" s="67"/>
    </row>
    <row r="31" spans="1:31" s="65" customFormat="1" ht="43.5" customHeight="1" x14ac:dyDescent="0.45">
      <c r="A31" s="58">
        <v>9</v>
      </c>
      <c r="B31" s="59" t="s">
        <v>33</v>
      </c>
      <c r="C31" s="60">
        <v>1422.8</v>
      </c>
      <c r="D31" s="44">
        <v>0.59319999999999995</v>
      </c>
      <c r="E31" s="44">
        <v>1.5258</v>
      </c>
      <c r="F31" s="44">
        <v>90</v>
      </c>
      <c r="G31" s="44">
        <v>10</v>
      </c>
      <c r="H31" s="61">
        <v>1280.5</v>
      </c>
      <c r="I31" s="61">
        <v>142.30000000000001</v>
      </c>
      <c r="J31" s="44">
        <v>1</v>
      </c>
      <c r="K31" s="44">
        <v>1229.5</v>
      </c>
      <c r="L31" s="60">
        <v>1422.8</v>
      </c>
      <c r="M31" s="44">
        <v>311.7</v>
      </c>
      <c r="N31" s="44">
        <v>280.5</v>
      </c>
      <c r="O31" s="62">
        <v>210.2</v>
      </c>
      <c r="P31" s="62">
        <v>70.3</v>
      </c>
      <c r="Q31" s="63">
        <v>31.2</v>
      </c>
      <c r="R31" s="61" t="e">
        <f>#REF!</f>
        <v>#REF!</v>
      </c>
      <c r="S31" s="64"/>
      <c r="T31" s="64"/>
      <c r="U31" s="68"/>
      <c r="W31" s="66"/>
      <c r="Y31" s="67"/>
      <c r="AE31" s="67"/>
    </row>
    <row r="32" spans="1:31" s="32" customFormat="1" ht="71.25" hidden="1" customHeight="1" x14ac:dyDescent="0.45">
      <c r="A32" s="30"/>
      <c r="B32" s="27" t="s">
        <v>12</v>
      </c>
      <c r="C32" s="41">
        <v>1446.471</v>
      </c>
      <c r="D32" s="46">
        <v>0.90210000000000001</v>
      </c>
      <c r="E32" s="46">
        <v>1.5648</v>
      </c>
      <c r="F32" s="46">
        <v>85</v>
      </c>
      <c r="G32" s="46">
        <v>15</v>
      </c>
      <c r="H32" s="47">
        <v>1229.5</v>
      </c>
      <c r="I32" s="46">
        <v>216.971</v>
      </c>
      <c r="J32" s="46">
        <v>1</v>
      </c>
      <c r="K32" s="46">
        <v>1229.5</v>
      </c>
      <c r="L32" s="40">
        <v>0</v>
      </c>
      <c r="M32" s="46">
        <v>270</v>
      </c>
      <c r="N32" s="46"/>
      <c r="O32" s="40">
        <v>172.125</v>
      </c>
      <c r="P32" s="40">
        <v>57.375</v>
      </c>
      <c r="Q32" s="46">
        <v>40.5</v>
      </c>
      <c r="R32" s="31">
        <f>SUM(O32:P32)</f>
        <v>229.5</v>
      </c>
      <c r="S32" s="31" t="e">
        <f>SUM(#REF!)</f>
        <v>#REF!</v>
      </c>
      <c r="T32" s="31" t="e">
        <f>SUM(O32+P32+#REF!)</f>
        <v>#REF!</v>
      </c>
      <c r="U32" s="68"/>
      <c r="V32" s="35"/>
      <c r="W32" s="33"/>
      <c r="Y32" s="34"/>
      <c r="AE32" s="34"/>
    </row>
    <row r="33" spans="1:31" ht="63.75" hidden="1" customHeight="1" x14ac:dyDescent="0.45">
      <c r="A33" s="11"/>
      <c r="B33" s="12" t="s">
        <v>13</v>
      </c>
      <c r="C33" s="42">
        <v>1446.471</v>
      </c>
      <c r="D33" s="48">
        <v>0.59319999999999995</v>
      </c>
      <c r="E33" s="48">
        <v>1.5258</v>
      </c>
      <c r="F33" s="49">
        <v>85</v>
      </c>
      <c r="G33" s="49">
        <v>15</v>
      </c>
      <c r="H33" s="50">
        <v>1229.5</v>
      </c>
      <c r="I33" s="49">
        <v>216.971</v>
      </c>
      <c r="J33" s="49">
        <v>1</v>
      </c>
      <c r="K33" s="49">
        <v>1229.5</v>
      </c>
      <c r="L33" s="49"/>
      <c r="M33" s="49"/>
      <c r="N33" s="49"/>
      <c r="O33" s="51">
        <v>172.125</v>
      </c>
      <c r="P33" s="51">
        <v>57.375</v>
      </c>
      <c r="Q33" s="49">
        <v>40.5</v>
      </c>
      <c r="R33" s="2">
        <f>SUM(O33:P33)</f>
        <v>229.5</v>
      </c>
      <c r="S33" s="2" t="e">
        <f>SUM(#REF!)</f>
        <v>#REF!</v>
      </c>
      <c r="T33" s="2" t="e">
        <f>SUM(O33+P33+#REF!)</f>
        <v>#REF!</v>
      </c>
      <c r="U33" s="68"/>
      <c r="V33" s="22"/>
    </row>
    <row r="34" spans="1:31" ht="33.75" hidden="1" customHeight="1" x14ac:dyDescent="0.45">
      <c r="A34" s="11"/>
      <c r="B34" s="18" t="s">
        <v>18</v>
      </c>
      <c r="C34" s="43"/>
      <c r="D34" s="52"/>
      <c r="E34" s="52"/>
      <c r="F34" s="53"/>
      <c r="G34" s="53"/>
      <c r="H34" s="54"/>
      <c r="I34" s="53"/>
      <c r="J34" s="53"/>
      <c r="K34" s="53"/>
      <c r="L34" s="53"/>
      <c r="M34" s="53"/>
      <c r="N34" s="53"/>
      <c r="O34" s="55"/>
      <c r="P34" s="55"/>
      <c r="Q34" s="53"/>
      <c r="R34" s="19" t="e">
        <f>SUM(#REF!+#REF!+R32+R33)</f>
        <v>#REF!</v>
      </c>
      <c r="S34" s="19" t="e">
        <f>SUM(#REF!+#REF!+S32+S33)</f>
        <v>#REF!</v>
      </c>
      <c r="T34" s="19" t="e">
        <f>SUM(R34:S34)</f>
        <v>#REF!</v>
      </c>
      <c r="U34" s="68"/>
      <c r="V34" s="22"/>
    </row>
    <row r="35" spans="1:31" s="36" customFormat="1" ht="30" x14ac:dyDescent="0.45">
      <c r="A35" s="13"/>
      <c r="B35" s="14" t="s">
        <v>14</v>
      </c>
      <c r="C35" s="56">
        <v>12888.75947712418</v>
      </c>
      <c r="D35" s="56"/>
      <c r="E35" s="56"/>
      <c r="F35" s="56"/>
      <c r="G35" s="56"/>
      <c r="H35" s="56">
        <v>11524.5</v>
      </c>
      <c r="I35" s="56">
        <v>1364.3999999999999</v>
      </c>
      <c r="J35" s="56"/>
      <c r="K35" s="56">
        <v>11065.5</v>
      </c>
      <c r="L35" s="56">
        <v>12888.75947712418</v>
      </c>
      <c r="M35" s="56">
        <v>2823.5999999999995</v>
      </c>
      <c r="N35" s="56">
        <v>2524.5</v>
      </c>
      <c r="O35" s="56">
        <v>1893.4000000000003</v>
      </c>
      <c r="P35" s="56">
        <v>631.1</v>
      </c>
      <c r="Q35" s="56">
        <v>299.09999999999997</v>
      </c>
      <c r="R35" s="20" t="e">
        <f>SUM(R33+R32+#REF!+#REF!+#REF!+#REF!+#REF!+#REF!+#REF!+#REF!+#REF!+#REF!+#REF!+#REF!+#REF!+#REF!+#REF!+#REF!)</f>
        <v>#REF!</v>
      </c>
      <c r="S35" s="20" t="e">
        <f>SUM(S33+S32+#REF!+#REF!+#REF!+#REF!+#REF!+#REF!+#REF!+#REF!+#REF!+#REF!+#REF!+#REF!+#REF!+#REF!+#REF!+#REF!)</f>
        <v>#REF!</v>
      </c>
      <c r="T35" s="21" t="e">
        <f>SUM(R35:S35)</f>
        <v>#REF!</v>
      </c>
      <c r="V35" s="37"/>
      <c r="W35" s="38"/>
      <c r="Y35" s="39"/>
      <c r="AE35" s="39"/>
    </row>
    <row r="36" spans="1:31" ht="71.25" customHeight="1" x14ac:dyDescent="0.5">
      <c r="B36" s="83"/>
      <c r="C36" s="83"/>
      <c r="D36" s="83"/>
      <c r="E36" s="83"/>
      <c r="F36" s="83"/>
      <c r="G36" s="83"/>
      <c r="H36" s="83"/>
      <c r="I36" s="83"/>
      <c r="J36" s="83"/>
      <c r="K36" s="83"/>
      <c r="L36" s="83"/>
      <c r="M36" s="83"/>
      <c r="N36" s="83"/>
      <c r="O36" s="83"/>
      <c r="P36" s="83"/>
      <c r="Q36" s="83"/>
      <c r="T36" s="1"/>
    </row>
    <row r="37" spans="1:31" ht="31.5" x14ac:dyDescent="0.5">
      <c r="F37" s="3"/>
      <c r="G37" s="3"/>
      <c r="H37" s="5"/>
      <c r="I37" s="3"/>
    </row>
    <row r="38" spans="1:31" ht="36" customHeight="1" x14ac:dyDescent="0.45"/>
    <row r="39" spans="1:31" ht="31.5" customHeight="1" x14ac:dyDescent="0.45"/>
  </sheetData>
  <mergeCells count="27">
    <mergeCell ref="N19:N21"/>
    <mergeCell ref="C2:N2"/>
    <mergeCell ref="C4:N4"/>
    <mergeCell ref="C5:N5"/>
    <mergeCell ref="C6:N6"/>
    <mergeCell ref="C7:N7"/>
    <mergeCell ref="C8:N8"/>
    <mergeCell ref="C9:N9"/>
    <mergeCell ref="C10:N10"/>
    <mergeCell ref="C11:N11"/>
    <mergeCell ref="C12:N12"/>
    <mergeCell ref="B36:Q36"/>
    <mergeCell ref="M19:M21"/>
    <mergeCell ref="A16:T16"/>
    <mergeCell ref="H19:I19"/>
    <mergeCell ref="J19:J20"/>
    <mergeCell ref="A19:A20"/>
    <mergeCell ref="B19:B20"/>
    <mergeCell ref="D19:E19"/>
    <mergeCell ref="F19:G19"/>
    <mergeCell ref="O19:Q19"/>
    <mergeCell ref="R19:R20"/>
    <mergeCell ref="C19:C20"/>
    <mergeCell ref="K19:K20"/>
    <mergeCell ref="T19:T20"/>
    <mergeCell ref="S19:S20"/>
    <mergeCell ref="L19:L21"/>
  </mergeCells>
  <pageMargins left="0.51181102362204722" right="0.51181102362204722" top="0.74803149606299213" bottom="0.74803149606299213" header="0.31496062992125984" footer="0.31496062992125984"/>
  <pageSetup paperSize="9" scale="28" orientation="landscape" r:id="rId1"/>
  <colBreaks count="1" manualBreakCount="1">
    <brk id="17" max="3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Пользователь Минфин области</cp:lastModifiedBy>
  <cp:lastPrinted>2018-10-31T04:04:38Z</cp:lastPrinted>
  <dcterms:created xsi:type="dcterms:W3CDTF">2017-10-24T20:43:53Z</dcterms:created>
  <dcterms:modified xsi:type="dcterms:W3CDTF">2018-11-06T05:10:18Z</dcterms:modified>
</cp:coreProperties>
</file>